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4" activeTab="3"/>
  </bookViews>
  <sheets>
    <sheet name="县级一般公共预算" sheetId="1" r:id="rId1"/>
    <sheet name="新增一般地方政府债券资金" sheetId="3" r:id="rId2"/>
    <sheet name="县级基金预算" sheetId="2" r:id="rId3"/>
    <sheet name="新增专项地方政府债券资金" sheetId="4" r:id="rId4"/>
  </sheets>
  <externalReferences>
    <externalReference r:id="rId5"/>
  </externalReferences>
  <definedNames>
    <definedName name="b">#REF!</definedName>
    <definedName name="D" localSheetId="2">#REF!</definedName>
    <definedName name="D" localSheetId="0">#REF!</definedName>
    <definedName name="D">#REF!</definedName>
    <definedName name="Database" localSheetId="2" hidden="1">#REF!</definedName>
    <definedName name="Database" localSheetId="0" hidden="1">#REF!</definedName>
    <definedName name="Database" hidden="1">#REF!</definedName>
    <definedName name="_xlnm.Print_Area" localSheetId="2">县级基金预算!$A$1:$H$33</definedName>
    <definedName name="_xlnm.Print_Area" localSheetId="0">县级一般公共预算!$A$1:$H$42</definedName>
    <definedName name="_xlnm.Print_Area" hidden="1">#N/A</definedName>
    <definedName name="_xlnm.Print_Titles" localSheetId="2" hidden="1">县级基金预算!$2:$4</definedName>
    <definedName name="_xlnm.Print_Titles" hidden="1">#N/A</definedName>
    <definedName name="成本对比表">#REF!</definedName>
    <definedName name="地区名称" localSheetId="2">[1]封面!$B$2:$B$37</definedName>
    <definedName name="地区名称" localSheetId="0">#REF!</definedName>
    <definedName name="地区名称">#REF!</definedName>
    <definedName name="支出表">#REF!</definedName>
    <definedName name="支出调整01" localSheetId="2">#REF!</definedName>
    <definedName name="支出调整01" localSheetId="0">#REF!</definedName>
    <definedName name="支出调整01">#REF!</definedName>
    <definedName name="b" localSheetId="1">#REF!</definedName>
    <definedName name="D" localSheetId="1">#REF!</definedName>
    <definedName name="Database" localSheetId="1" hidden="1">#REF!</definedName>
    <definedName name="_xlnm.Print_Area" localSheetId="1" hidden="1">新增一般地方政府债券资金!$A$1:$D$12</definedName>
    <definedName name="成本对比表" localSheetId="1">#REF!</definedName>
    <definedName name="地区名称" localSheetId="1">#REF!</definedName>
    <definedName name="支出表" localSheetId="1">#REF!</definedName>
    <definedName name="支出调整01" localSheetId="1">#REF!</definedName>
    <definedName name="b" localSheetId="3">#REF!</definedName>
    <definedName name="D" localSheetId="3">#REF!</definedName>
    <definedName name="Database" localSheetId="3" hidden="1">#REF!</definedName>
    <definedName name="_xlnm.Print_Area" localSheetId="3" hidden="1">新增专项地方政府债券资金!$A$1:$D$17</definedName>
    <definedName name="成本对比表" localSheetId="3">#REF!</definedName>
    <definedName name="地区名称" localSheetId="3">#REF!</definedName>
    <definedName name="支出表" localSheetId="3">#REF!</definedName>
    <definedName name="支出调整01" localSheetId="3">#REF!</definedName>
  </definedNames>
  <calcPr calcId="144525"/>
</workbook>
</file>

<file path=xl/sharedStrings.xml><?xml version="1.0" encoding="utf-8"?>
<sst xmlns="http://schemas.openxmlformats.org/spreadsheetml/2006/main" count="190" uniqueCount="150">
  <si>
    <t>附表1</t>
  </si>
  <si>
    <t>2022年县级一般公共预算调整方案（草案）</t>
  </si>
  <si>
    <t>单位：万元</t>
  </si>
  <si>
    <t>收入项目</t>
  </si>
  <si>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年预算数</t>
    </r>
  </si>
  <si>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年预算调整数</t>
    </r>
  </si>
  <si>
    <t>增减额</t>
  </si>
  <si>
    <t>支出项目</t>
  </si>
  <si>
    <t>一、税收收入</t>
  </si>
  <si>
    <t>一、一般公共服务支出</t>
  </si>
  <si>
    <t>增值税</t>
  </si>
  <si>
    <t>二、外交支出</t>
  </si>
  <si>
    <t>企业所得税</t>
  </si>
  <si>
    <t>三、国防支出</t>
  </si>
  <si>
    <t>个人所得税</t>
  </si>
  <si>
    <t>四、公共安全支出</t>
  </si>
  <si>
    <t>资源税</t>
  </si>
  <si>
    <t>五、教育支出</t>
  </si>
  <si>
    <t>城市维护建设税</t>
  </si>
  <si>
    <t>六、科学技术支出</t>
  </si>
  <si>
    <t>房产税</t>
  </si>
  <si>
    <t>七、文化旅游体育与传媒支出</t>
  </si>
  <si>
    <t>印花税</t>
  </si>
  <si>
    <t>八、社会保障和就业支出</t>
  </si>
  <si>
    <t>城镇土地使用税</t>
  </si>
  <si>
    <t>九、卫生健康支出</t>
  </si>
  <si>
    <t>土地增值税</t>
  </si>
  <si>
    <t>十、节能环保支出</t>
  </si>
  <si>
    <t>车船税</t>
  </si>
  <si>
    <t>十一、城乡社区支出</t>
  </si>
  <si>
    <t>耕地占用税</t>
  </si>
  <si>
    <t>十二、农林水支出</t>
  </si>
  <si>
    <t>契税</t>
  </si>
  <si>
    <t>十三、交通运输支出</t>
  </si>
  <si>
    <t>烟叶税</t>
  </si>
  <si>
    <t>十四、资源勘探信息等支出</t>
  </si>
  <si>
    <t>环境保护税</t>
  </si>
  <si>
    <t>十五、商业服务业等支出</t>
  </si>
  <si>
    <t>其他税收收入</t>
  </si>
  <si>
    <t>十六、金融支出</t>
  </si>
  <si>
    <t>二、非税收入</t>
  </si>
  <si>
    <t>十七、援助其他地区支出</t>
  </si>
  <si>
    <t>专项收入</t>
  </si>
  <si>
    <t>十八、自然资源海洋气象等支出</t>
  </si>
  <si>
    <t>行政事业性收费收入</t>
  </si>
  <si>
    <t>十九、住房保障支出</t>
  </si>
  <si>
    <t>罚没收入</t>
  </si>
  <si>
    <t>二十、粮油物资储备支出</t>
  </si>
  <si>
    <t>国有资本经营收入</t>
  </si>
  <si>
    <t>二十一、灾害防治及应急管理支出</t>
  </si>
  <si>
    <t>国有资源（资产）有偿使用收入</t>
  </si>
  <si>
    <t>二十二、预备费</t>
  </si>
  <si>
    <t>捐赠收入</t>
  </si>
  <si>
    <t>二十三、债务还本支出</t>
  </si>
  <si>
    <t>政府住房基金收入</t>
  </si>
  <si>
    <t>二十四、债务付息支出</t>
  </si>
  <si>
    <t>其他收入</t>
  </si>
  <si>
    <t>二十五、债务发行费用支出</t>
  </si>
  <si>
    <t>二十六、其他支出</t>
  </si>
  <si>
    <t>一般公共预算收入合计</t>
  </si>
  <si>
    <t>一般公共预算支出合计</t>
  </si>
  <si>
    <t>转移性收入</t>
  </si>
  <si>
    <t>转移性支出</t>
  </si>
  <si>
    <t xml:space="preserve">  上级补助收入</t>
  </si>
  <si>
    <t xml:space="preserve">  补助下级支出</t>
  </si>
  <si>
    <t xml:space="preserve">  下级上解收入</t>
  </si>
  <si>
    <t xml:space="preserve">  上解上级支出</t>
  </si>
  <si>
    <t xml:space="preserve">  上年结余收入</t>
  </si>
  <si>
    <t xml:space="preserve">  结转下年</t>
  </si>
  <si>
    <t xml:space="preserve">  调入资金</t>
  </si>
  <si>
    <t xml:space="preserve">  调出资金</t>
  </si>
  <si>
    <t xml:space="preserve"> 调入预算稳定调节基金</t>
  </si>
  <si>
    <t xml:space="preserve">  安排预算稳定调节基金</t>
  </si>
  <si>
    <t xml:space="preserve">  地方政府一般债务转贷收入</t>
  </si>
  <si>
    <t xml:space="preserve">  地方政府一般债务还本支出</t>
  </si>
  <si>
    <t>一般公共预算收入总计</t>
  </si>
  <si>
    <t>一般公共预算支出总计</t>
  </si>
  <si>
    <t>附表2</t>
  </si>
  <si>
    <t>2022年新增一般地方政府债券预算调整情况表</t>
  </si>
  <si>
    <t>序号</t>
  </si>
  <si>
    <t>支出功能分类</t>
  </si>
  <si>
    <t>项  目</t>
  </si>
  <si>
    <t>金  额</t>
  </si>
  <si>
    <t>214交通运输支出</t>
  </si>
  <si>
    <t>上高县城市道路更新工程</t>
  </si>
  <si>
    <t>上高县主次干道及小街小巷改造工程</t>
  </si>
  <si>
    <t>212城乡社区支出</t>
  </si>
  <si>
    <t>上高县城市污水管网工程</t>
  </si>
  <si>
    <t>田心镇-湖境-九峰-G320国道徐家渡镇公路工程</t>
  </si>
  <si>
    <t>205教育支出</t>
  </si>
  <si>
    <t>泗溪中学综合楼工程</t>
  </si>
  <si>
    <t>213农林水支出</t>
  </si>
  <si>
    <t>上高县2022年小型病险水库除险加固项目</t>
  </si>
  <si>
    <t>上高县2022年小型水库维修养护项目</t>
  </si>
  <si>
    <t>合计</t>
  </si>
  <si>
    <t>附表3</t>
  </si>
  <si>
    <t>2022年县级政府性基金预算调整方案（草案）</t>
  </si>
  <si>
    <t>一、农网还贷资金收入</t>
  </si>
  <si>
    <t>一、科学技术支出</t>
  </si>
  <si>
    <t>二、海南省高等级公路车辆通行附加费收入</t>
  </si>
  <si>
    <t>二、文化旅游体育与传媒支出</t>
  </si>
  <si>
    <t>三、港口建设费收入</t>
  </si>
  <si>
    <t>三、社会保障和就业支出</t>
  </si>
  <si>
    <t>四、国家电影事业发展专项资金收入</t>
  </si>
  <si>
    <t>四、节能环保支出</t>
  </si>
  <si>
    <t>五、国有土地收益基金收入</t>
  </si>
  <si>
    <t>五、城乡社区支出</t>
  </si>
  <si>
    <t>六、农业土地开发资金收入</t>
  </si>
  <si>
    <t>六、农林水支出</t>
  </si>
  <si>
    <t>七、国有土地使用权出让收入</t>
  </si>
  <si>
    <t>七、交通运输支出</t>
  </si>
  <si>
    <t>八、大中型水库库区基金收入</t>
  </si>
  <si>
    <t>八、资源勘探工业信息等支出</t>
  </si>
  <si>
    <t>九、彩票公益金收入</t>
  </si>
  <si>
    <t>九、金融支出</t>
  </si>
  <si>
    <t>十、城市基础设施配套费收入</t>
  </si>
  <si>
    <t>十、其他支出</t>
  </si>
  <si>
    <t>十一、小型水库移民扶助基金收入</t>
  </si>
  <si>
    <t>十一、债务付息支出</t>
  </si>
  <si>
    <t>十二、国家重大水利工程建设基金收入</t>
  </si>
  <si>
    <t>十二、债务发行费用支出</t>
  </si>
  <si>
    <t>十三、车辆通行费</t>
  </si>
  <si>
    <t>十三、抗疫特别国债安排的支出</t>
  </si>
  <si>
    <t>十四、污水处理费收入</t>
  </si>
  <si>
    <t>十六、其他政府性基金收入</t>
  </si>
  <si>
    <t>十七、专项债券对应项目专项收入</t>
  </si>
  <si>
    <t>收入合计</t>
  </si>
  <si>
    <t>支出合计</t>
  </si>
  <si>
    <t xml:space="preserve">  上级基金预算补助收入</t>
  </si>
  <si>
    <t xml:space="preserve">  上解上级基金预算支出</t>
  </si>
  <si>
    <t xml:space="preserve">  下级基金上解收入</t>
  </si>
  <si>
    <t xml:space="preserve">  补助下级基金支出</t>
  </si>
  <si>
    <t xml:space="preserve">  地方政府专项债务转贷收入</t>
  </si>
  <si>
    <t xml:space="preserve">  地方政府专项债务还本支出</t>
  </si>
  <si>
    <t xml:space="preserve"> </t>
  </si>
  <si>
    <t>收入总计</t>
  </si>
  <si>
    <t>支出总计</t>
  </si>
  <si>
    <t>附表4</t>
  </si>
  <si>
    <t>2022年新增专项地方政府债券预算调整情况表</t>
  </si>
  <si>
    <t>上高县2021年度统筹整合资金推进高标准农田建设项目</t>
  </si>
  <si>
    <t>江西省宜春市上高县中医院感染楼建设项目</t>
  </si>
  <si>
    <t>上高县铁路经济产业园粮食物流中心项目</t>
  </si>
  <si>
    <t>上高县城区停车场工程</t>
  </si>
  <si>
    <t>上高县老旧居民小区改造项目</t>
  </si>
  <si>
    <t>上高县第三人民医院建设项目</t>
  </si>
  <si>
    <t>上高县职业教育园区建设项目</t>
  </si>
  <si>
    <t>上高工业园区扩园基础设施建设项目</t>
  </si>
  <si>
    <t>上高县城乡供水保障工程</t>
  </si>
  <si>
    <t>上高县上甘山林场国家储备林建设项目</t>
  </si>
  <si>
    <t>上高县工业园区标准厂房及基础设施配套改造提升建设项目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</si>
</sst>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Arial"/>
      <charset val="134"/>
    </font>
    <font>
      <sz val="10.5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2"/>
      <name val="Times New Roman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</cellStyleXfs>
  <cellXfs count="9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9" fillId="2" borderId="0" xfId="23" applyFont="1" applyFill="1" applyBorder="1" applyAlignment="1">
      <alignment vertical="center"/>
    </xf>
    <xf numFmtId="0" fontId="0" fillId="2" borderId="0" xfId="23" applyFont="1" applyFill="1" applyBorder="1" applyAlignment="1">
      <alignment vertical="center"/>
    </xf>
    <xf numFmtId="0" fontId="1" fillId="2" borderId="0" xfId="23" applyFont="1" applyFill="1" applyBorder="1" applyAlignment="1">
      <alignment vertical="center"/>
    </xf>
    <xf numFmtId="0" fontId="0" fillId="2" borderId="0" xfId="23" applyFill="1" applyBorder="1" applyAlignment="1">
      <alignment vertical="center"/>
    </xf>
    <xf numFmtId="0" fontId="0" fillId="2" borderId="0" xfId="23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>
      <alignment vertical="center"/>
    </xf>
    <xf numFmtId="176" fontId="3" fillId="2" borderId="0" xfId="23" applyNumberFormat="1" applyFont="1" applyFill="1" applyAlignment="1" applyProtection="1">
      <alignment horizontal="center" vertical="center" shrinkToFit="1"/>
      <protection locked="0"/>
    </xf>
    <xf numFmtId="176" fontId="10" fillId="2" borderId="0" xfId="23" applyNumberFormat="1" applyFont="1" applyFill="1" applyBorder="1" applyAlignment="1" applyProtection="1">
      <alignment vertical="center"/>
      <protection locked="0"/>
    </xf>
    <xf numFmtId="176" fontId="11" fillId="2" borderId="0" xfId="23" applyNumberFormat="1" applyFont="1" applyFill="1" applyBorder="1" applyAlignment="1" applyProtection="1">
      <alignment horizontal="center" vertical="center"/>
      <protection locked="0"/>
    </xf>
    <xf numFmtId="176" fontId="0" fillId="2" borderId="0" xfId="23" applyNumberFormat="1" applyFont="1" applyFill="1" applyBorder="1" applyAlignment="1" applyProtection="1">
      <alignment vertical="center"/>
      <protection locked="0"/>
    </xf>
    <xf numFmtId="176" fontId="0" fillId="2" borderId="0" xfId="23" applyNumberFormat="1" applyFont="1" applyFill="1" applyBorder="1" applyAlignment="1" applyProtection="1">
      <alignment horizontal="center" vertical="center"/>
      <protection locked="0"/>
    </xf>
    <xf numFmtId="0" fontId="6" fillId="2" borderId="2" xfId="52" applyFont="1" applyFill="1" applyBorder="1" applyAlignment="1">
      <alignment horizontal="center" vertical="center"/>
    </xf>
    <xf numFmtId="41" fontId="12" fillId="2" borderId="2" xfId="52" applyNumberFormat="1" applyFont="1" applyFill="1" applyBorder="1" applyAlignment="1">
      <alignment horizontal="center" vertical="center" wrapText="1"/>
    </xf>
    <xf numFmtId="41" fontId="1" fillId="2" borderId="2" xfId="52" applyNumberFormat="1" applyFont="1" applyFill="1" applyBorder="1" applyAlignment="1">
      <alignment horizontal="center" vertical="center" wrapText="1"/>
    </xf>
    <xf numFmtId="176" fontId="6" fillId="2" borderId="2" xfId="52" applyNumberFormat="1" applyFont="1" applyFill="1" applyBorder="1" applyAlignment="1">
      <alignment horizontal="center" vertical="center"/>
    </xf>
    <xf numFmtId="0" fontId="6" fillId="2" borderId="3" xfId="52" applyFont="1" applyFill="1" applyBorder="1" applyAlignment="1">
      <alignment horizontal="center" vertical="center"/>
    </xf>
    <xf numFmtId="41" fontId="12" fillId="2" borderId="3" xfId="52" applyNumberFormat="1" applyFont="1" applyFill="1" applyBorder="1" applyAlignment="1">
      <alignment horizontal="center" vertical="center" wrapText="1"/>
    </xf>
    <xf numFmtId="176" fontId="6" fillId="2" borderId="3" xfId="52" applyNumberFormat="1" applyFont="1" applyFill="1" applyBorder="1" applyAlignment="1">
      <alignment horizontal="center" vertical="center"/>
    </xf>
    <xf numFmtId="176" fontId="0" fillId="2" borderId="1" xfId="23" applyNumberFormat="1" applyFont="1" applyFill="1" applyBorder="1" applyAlignment="1" applyProtection="1">
      <alignment vertical="center" shrinkToFit="1"/>
      <protection locked="0"/>
    </xf>
    <xf numFmtId="0" fontId="0" fillId="2" borderId="1" xfId="23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23" applyNumberFormat="1" applyFont="1" applyFill="1" applyBorder="1" applyAlignment="1" applyProtection="1">
      <alignment vertical="center" shrinkToFit="1"/>
      <protection locked="0"/>
    </xf>
    <xf numFmtId="0" fontId="0" fillId="2" borderId="3" xfId="23" applyNumberFormat="1" applyFont="1" applyFill="1" applyBorder="1" applyAlignment="1" applyProtection="1">
      <alignment horizontal="center" vertical="center" shrinkToFit="1"/>
    </xf>
    <xf numFmtId="0" fontId="0" fillId="2" borderId="1" xfId="23" applyNumberFormat="1" applyFont="1" applyFill="1" applyBorder="1" applyAlignment="1" applyProtection="1">
      <alignment horizontal="center" vertical="center" shrinkToFit="1"/>
    </xf>
    <xf numFmtId="0" fontId="13" fillId="2" borderId="1" xfId="23" applyNumberFormat="1" applyFont="1" applyFill="1" applyBorder="1" applyAlignment="1" applyProtection="1">
      <alignment horizontal="center" vertical="center" shrinkToFit="1"/>
      <protection locked="0"/>
    </xf>
    <xf numFmtId="176" fontId="1" fillId="2" borderId="1" xfId="23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23" applyNumberFormat="1" applyFont="1" applyFill="1" applyBorder="1" applyAlignment="1" applyProtection="1">
      <alignment horizontal="center" vertical="center" shrinkToFit="1"/>
    </xf>
    <xf numFmtId="0" fontId="1" fillId="2" borderId="1" xfId="23" applyNumberFormat="1" applyFont="1" applyFill="1" applyBorder="1" applyAlignment="1" applyProtection="1">
      <alignment horizontal="center" vertical="center" shrinkToFit="1"/>
      <protection locked="0"/>
    </xf>
    <xf numFmtId="0" fontId="1" fillId="2" borderId="3" xfId="23" applyNumberFormat="1" applyFont="1" applyFill="1" applyBorder="1" applyAlignment="1" applyProtection="1">
      <alignment horizontal="center" vertical="center" shrinkToFit="1"/>
    </xf>
    <xf numFmtId="176" fontId="1" fillId="2" borderId="1" xfId="23" applyNumberFormat="1" applyFont="1" applyFill="1" applyBorder="1" applyAlignment="1" applyProtection="1">
      <alignment horizontal="left" vertical="center" shrinkToFit="1"/>
      <protection locked="0"/>
    </xf>
    <xf numFmtId="0" fontId="1" fillId="2" borderId="1" xfId="23" applyNumberFormat="1" applyFont="1" applyFill="1" applyBorder="1" applyAlignment="1" applyProtection="1">
      <alignment horizontal="left" vertical="center" shrinkToFit="1"/>
      <protection locked="0"/>
    </xf>
    <xf numFmtId="0" fontId="0" fillId="2" borderId="1" xfId="23" applyNumberFormat="1" applyFont="1" applyFill="1" applyBorder="1" applyAlignment="1" applyProtection="1">
      <alignment horizontal="distributed" vertical="center" shrinkToFit="1"/>
      <protection locked="0"/>
    </xf>
    <xf numFmtId="176" fontId="0" fillId="2" borderId="0" xfId="23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0" xfId="53" applyFont="1" applyFill="1" applyBorder="1" applyAlignment="1"/>
    <xf numFmtId="176" fontId="14" fillId="0" borderId="0" xfId="53" applyNumberFormat="1" applyFont="1" applyFill="1" applyBorder="1" applyAlignment="1"/>
    <xf numFmtId="176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2" borderId="0" xfId="52" applyFont="1" applyFill="1" applyAlignment="1">
      <alignment horizontal="center" vertical="center"/>
    </xf>
    <xf numFmtId="0" fontId="14" fillId="2" borderId="0" xfId="52" applyFont="1" applyFill="1" applyBorder="1" applyAlignment="1"/>
    <xf numFmtId="176" fontId="14" fillId="2" borderId="0" xfId="52" applyNumberFormat="1" applyFont="1" applyFill="1" applyBorder="1" applyAlignment="1"/>
    <xf numFmtId="176" fontId="14" fillId="2" borderId="4" xfId="52" applyNumberFormat="1" applyFont="1" applyFill="1" applyBorder="1" applyAlignment="1"/>
    <xf numFmtId="176" fontId="14" fillId="2" borderId="0" xfId="52" applyNumberFormat="1" applyFont="1" applyFill="1" applyBorder="1" applyAlignment="1">
      <alignment horizontal="center" vertical="center"/>
    </xf>
    <xf numFmtId="0" fontId="14" fillId="2" borderId="1" xfId="53" applyFont="1" applyFill="1" applyBorder="1" applyAlignment="1">
      <alignment horizontal="left" vertical="center" shrinkToFit="1"/>
    </xf>
    <xf numFmtId="176" fontId="14" fillId="2" borderId="1" xfId="53" applyNumberFormat="1" applyFont="1" applyFill="1" applyBorder="1" applyAlignment="1">
      <alignment horizontal="center" vertical="center" shrinkToFit="1"/>
    </xf>
    <xf numFmtId="176" fontId="14" fillId="2" borderId="1" xfId="53" applyNumberFormat="1" applyFont="1" applyFill="1" applyBorder="1" applyAlignment="1">
      <alignment horizontal="left" vertical="center" shrinkToFit="1"/>
    </xf>
    <xf numFmtId="176" fontId="14" fillId="2" borderId="1" xfId="52" applyNumberFormat="1" applyFont="1" applyFill="1" applyBorder="1" applyAlignment="1">
      <alignment horizontal="center" vertical="center" shrinkToFit="1"/>
    </xf>
    <xf numFmtId="176" fontId="14" fillId="2" borderId="1" xfId="53" applyNumberFormat="1" applyFont="1" applyFill="1" applyBorder="1" applyAlignment="1">
      <alignment vertical="center" shrinkToFit="1"/>
    </xf>
    <xf numFmtId="0" fontId="14" fillId="2" borderId="1" xfId="53" applyNumberFormat="1" applyFont="1" applyFill="1" applyBorder="1" applyAlignment="1" applyProtection="1">
      <alignment horizontal="left" vertical="center" shrinkToFit="1"/>
      <protection locked="0"/>
    </xf>
    <xf numFmtId="0" fontId="14" fillId="2" borderId="1" xfId="53" applyFont="1" applyFill="1" applyBorder="1" applyAlignment="1">
      <alignment vertical="center" shrinkToFit="1"/>
    </xf>
    <xf numFmtId="176" fontId="14" fillId="2" borderId="0" xfId="53" applyNumberFormat="1" applyFont="1" applyFill="1" applyBorder="1" applyAlignment="1">
      <alignment vertical="center" shrinkToFit="1"/>
    </xf>
    <xf numFmtId="0" fontId="6" fillId="2" borderId="1" xfId="52" applyFont="1" applyFill="1" applyBorder="1" applyAlignment="1">
      <alignment horizontal="center" vertical="center" shrinkToFit="1"/>
    </xf>
    <xf numFmtId="176" fontId="6" fillId="2" borderId="1" xfId="52" applyNumberFormat="1" applyFont="1" applyFill="1" applyBorder="1" applyAlignment="1">
      <alignment horizontal="center" vertical="center" shrinkToFit="1"/>
    </xf>
    <xf numFmtId="176" fontId="6" fillId="2" borderId="1" xfId="53" applyNumberFormat="1" applyFont="1" applyFill="1" applyBorder="1" applyAlignment="1">
      <alignment horizontal="center" vertical="center" shrinkToFit="1"/>
    </xf>
    <xf numFmtId="0" fontId="6" fillId="2" borderId="1" xfId="53" applyNumberFormat="1" applyFont="1" applyFill="1" applyBorder="1" applyAlignment="1" applyProtection="1">
      <alignment vertical="center" shrinkToFit="1"/>
      <protection locked="0"/>
    </xf>
    <xf numFmtId="176" fontId="6" fillId="2" borderId="1" xfId="53" applyNumberFormat="1" applyFont="1" applyFill="1" applyBorder="1" applyAlignment="1" applyProtection="1">
      <alignment horizontal="center" vertical="center" shrinkToFit="1"/>
    </xf>
    <xf numFmtId="176" fontId="6" fillId="2" borderId="1" xfId="53" applyNumberFormat="1" applyFont="1" applyFill="1" applyBorder="1" applyAlignment="1" applyProtection="1">
      <alignment horizontal="left" vertical="center" shrinkToFit="1"/>
      <protection locked="0"/>
    </xf>
    <xf numFmtId="0" fontId="14" fillId="2" borderId="1" xfId="53" applyNumberFormat="1" applyFont="1" applyFill="1" applyBorder="1" applyAlignment="1" applyProtection="1">
      <alignment vertical="center" shrinkToFit="1"/>
      <protection locked="0"/>
    </xf>
    <xf numFmtId="176" fontId="14" fillId="2" borderId="1" xfId="53" applyNumberFormat="1" applyFont="1" applyFill="1" applyBorder="1" applyAlignment="1" applyProtection="1">
      <alignment horizontal="center" vertical="center" shrinkToFit="1"/>
    </xf>
    <xf numFmtId="176" fontId="14" fillId="2" borderId="1" xfId="53" applyNumberFormat="1" applyFont="1" applyFill="1" applyBorder="1" applyAlignment="1" applyProtection="1">
      <alignment vertical="center" shrinkToFit="1"/>
      <protection locked="0"/>
    </xf>
    <xf numFmtId="176" fontId="14" fillId="2" borderId="1" xfId="52" applyNumberFormat="1" applyFont="1" applyFill="1" applyBorder="1" applyAlignment="1" applyProtection="1">
      <alignment horizontal="center" vertical="center" shrinkToFit="1"/>
    </xf>
    <xf numFmtId="176" fontId="14" fillId="2" borderId="1" xfId="53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53" applyFont="1" applyFill="1" applyBorder="1" applyAlignment="1"/>
    <xf numFmtId="176" fontId="0" fillId="0" borderId="0" xfId="53" applyNumberFormat="1" applyFont="1" applyFill="1" applyBorder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省下发2009年预算表（附件一）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" xfId="51"/>
    <cellStyle name="常规_2003年人大预算表（全省）" xfId="52"/>
    <cellStyle name="常规_市本级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429;&#26681;&#24179;2\&#21457;&#25991;\2008\&#32534;&#21046;2009&#24180;&#39044;&#31639;&#30465;&#19979;&#21457;\&#30465;&#19979;&#21457;2009&#24180;&#39044;&#31639;&#34920;&#26684;&#65288;&#38468;&#20214;&#19968;&#65289;--&#21547;&#2084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72"/>
  <sheetViews>
    <sheetView showZeros="0" topLeftCell="A46" workbookViewId="0">
      <selection activeCell="A43" sqref="A43"/>
    </sheetView>
  </sheetViews>
  <sheetFormatPr defaultColWidth="9" defaultRowHeight="14.25"/>
  <cols>
    <col min="1" max="1" width="21" style="64" customWidth="1"/>
    <col min="2" max="4" width="10.625" style="65" customWidth="1"/>
    <col min="5" max="5" width="31.875" style="66" customWidth="1"/>
    <col min="6" max="8" width="10.625" style="66" customWidth="1"/>
    <col min="9" max="16384" width="9" style="67"/>
  </cols>
  <sheetData>
    <row r="1" ht="20.25" spans="1:16376">
      <c r="A1" s="29" t="s">
        <v>0</v>
      </c>
      <c r="B1" s="30"/>
      <c r="C1" s="31"/>
      <c r="D1" s="31"/>
      <c r="E1" s="32"/>
      <c r="F1" s="32"/>
      <c r="G1" s="32"/>
      <c r="H1" s="3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</row>
    <row r="2" ht="30" customHeight="1" spans="1:8">
      <c r="A2" s="68" t="s">
        <v>1</v>
      </c>
      <c r="B2" s="68"/>
      <c r="C2" s="68"/>
      <c r="D2" s="68"/>
      <c r="E2" s="68"/>
      <c r="F2" s="68"/>
      <c r="G2" s="68"/>
      <c r="H2" s="68"/>
    </row>
    <row r="3" ht="18.95" customHeight="1" spans="1:8">
      <c r="A3" s="69"/>
      <c r="B3" s="70"/>
      <c r="C3" s="70"/>
      <c r="D3" s="70"/>
      <c r="E3" s="71"/>
      <c r="F3" s="72"/>
      <c r="G3" s="72" t="s">
        <v>2</v>
      </c>
      <c r="H3" s="72"/>
    </row>
    <row r="4" s="62" customFormat="1" ht="18" customHeight="1" spans="1:8">
      <c r="A4" s="38" t="s">
        <v>3</v>
      </c>
      <c r="B4" s="39" t="s">
        <v>4</v>
      </c>
      <c r="C4" s="39" t="s">
        <v>5</v>
      </c>
      <c r="D4" s="40" t="s">
        <v>6</v>
      </c>
      <c r="E4" s="41" t="s">
        <v>7</v>
      </c>
      <c r="F4" s="39" t="s">
        <v>4</v>
      </c>
      <c r="G4" s="39" t="s">
        <v>5</v>
      </c>
      <c r="H4" s="40" t="s">
        <v>6</v>
      </c>
    </row>
    <row r="5" s="63" customFormat="1" ht="15.75" customHeight="1" spans="1:8">
      <c r="A5" s="42"/>
      <c r="B5" s="43"/>
      <c r="C5" s="43"/>
      <c r="D5" s="43"/>
      <c r="E5" s="44"/>
      <c r="F5" s="43"/>
      <c r="G5" s="43"/>
      <c r="H5" s="43"/>
    </row>
    <row r="6" ht="23" customHeight="1" spans="1:8">
      <c r="A6" s="73" t="s">
        <v>8</v>
      </c>
      <c r="B6" s="74">
        <f>SUM(B7:B21)</f>
        <v>50720</v>
      </c>
      <c r="C6" s="74">
        <f>SUM(C7:C21)</f>
        <v>50720</v>
      </c>
      <c r="D6" s="74">
        <f>+C6-B6</f>
        <v>0</v>
      </c>
      <c r="E6" s="75" t="s">
        <v>9</v>
      </c>
      <c r="F6" s="74">
        <v>53670</v>
      </c>
      <c r="G6" s="74">
        <v>53670</v>
      </c>
      <c r="H6" s="74">
        <f>+G6-F6</f>
        <v>0</v>
      </c>
    </row>
    <row r="7" ht="23" customHeight="1" spans="1:8">
      <c r="A7" s="73" t="s">
        <v>10</v>
      </c>
      <c r="B7" s="76">
        <v>25793</v>
      </c>
      <c r="C7" s="76">
        <v>25793</v>
      </c>
      <c r="D7" s="74">
        <f t="shared" ref="D7:D42" si="0">+C7-B7</f>
        <v>0</v>
      </c>
      <c r="E7" s="77" t="s">
        <v>11</v>
      </c>
      <c r="F7" s="74"/>
      <c r="G7" s="74"/>
      <c r="H7" s="74">
        <f t="shared" ref="H7:H42" si="1">+G7-F7</f>
        <v>0</v>
      </c>
    </row>
    <row r="8" ht="23" customHeight="1" spans="1:8">
      <c r="A8" s="73" t="s">
        <v>12</v>
      </c>
      <c r="B8" s="76">
        <v>4800</v>
      </c>
      <c r="C8" s="76">
        <v>4800</v>
      </c>
      <c r="D8" s="74">
        <f t="shared" si="0"/>
        <v>0</v>
      </c>
      <c r="E8" s="77" t="s">
        <v>13</v>
      </c>
      <c r="F8" s="74">
        <v>177</v>
      </c>
      <c r="G8" s="74">
        <v>177</v>
      </c>
      <c r="H8" s="74">
        <f t="shared" si="1"/>
        <v>0</v>
      </c>
    </row>
    <row r="9" ht="23" customHeight="1" spans="1:8">
      <c r="A9" s="73" t="s">
        <v>14</v>
      </c>
      <c r="B9" s="76">
        <v>960</v>
      </c>
      <c r="C9" s="76">
        <v>960</v>
      </c>
      <c r="D9" s="74">
        <f t="shared" si="0"/>
        <v>0</v>
      </c>
      <c r="E9" s="77" t="s">
        <v>15</v>
      </c>
      <c r="F9" s="74">
        <v>12067</v>
      </c>
      <c r="G9" s="74">
        <v>12067</v>
      </c>
      <c r="H9" s="74">
        <f t="shared" si="1"/>
        <v>0</v>
      </c>
    </row>
    <row r="10" ht="23" customHeight="1" spans="1:8">
      <c r="A10" s="73" t="s">
        <v>16</v>
      </c>
      <c r="B10" s="76"/>
      <c r="C10" s="76"/>
      <c r="D10" s="74">
        <f t="shared" si="0"/>
        <v>0</v>
      </c>
      <c r="E10" s="77" t="s">
        <v>17</v>
      </c>
      <c r="F10" s="74">
        <v>53790</v>
      </c>
      <c r="G10" s="74">
        <f>+F10+500</f>
        <v>54290</v>
      </c>
      <c r="H10" s="74">
        <f t="shared" si="1"/>
        <v>500</v>
      </c>
    </row>
    <row r="11" ht="23" customHeight="1" spans="1:8">
      <c r="A11" s="73" t="s">
        <v>18</v>
      </c>
      <c r="B11" s="76">
        <v>1490</v>
      </c>
      <c r="C11" s="76">
        <v>1490</v>
      </c>
      <c r="D11" s="74">
        <f t="shared" si="0"/>
        <v>0</v>
      </c>
      <c r="E11" s="77" t="s">
        <v>19</v>
      </c>
      <c r="F11" s="74">
        <v>6062</v>
      </c>
      <c r="G11" s="74">
        <v>6062</v>
      </c>
      <c r="H11" s="74">
        <f t="shared" si="1"/>
        <v>0</v>
      </c>
    </row>
    <row r="12" ht="23" customHeight="1" spans="1:8">
      <c r="A12" s="73" t="s">
        <v>20</v>
      </c>
      <c r="B12" s="76">
        <v>1100</v>
      </c>
      <c r="C12" s="76">
        <v>1100</v>
      </c>
      <c r="D12" s="74">
        <f t="shared" si="0"/>
        <v>0</v>
      </c>
      <c r="E12" s="77" t="s">
        <v>21</v>
      </c>
      <c r="F12" s="74">
        <v>1273</v>
      </c>
      <c r="G12" s="74">
        <v>1273</v>
      </c>
      <c r="H12" s="74">
        <f t="shared" si="1"/>
        <v>0</v>
      </c>
    </row>
    <row r="13" ht="23" customHeight="1" spans="1:8">
      <c r="A13" s="73" t="s">
        <v>22</v>
      </c>
      <c r="B13" s="76">
        <v>690</v>
      </c>
      <c r="C13" s="76">
        <v>690</v>
      </c>
      <c r="D13" s="74">
        <f t="shared" si="0"/>
        <v>0</v>
      </c>
      <c r="E13" s="77" t="s">
        <v>23</v>
      </c>
      <c r="F13" s="74">
        <v>31598</v>
      </c>
      <c r="G13" s="74">
        <v>31598</v>
      </c>
      <c r="H13" s="74">
        <f t="shared" si="1"/>
        <v>0</v>
      </c>
    </row>
    <row r="14" ht="23" customHeight="1" spans="1:8">
      <c r="A14" s="73" t="s">
        <v>24</v>
      </c>
      <c r="B14" s="76">
        <v>2170</v>
      </c>
      <c r="C14" s="76">
        <v>2170</v>
      </c>
      <c r="D14" s="74">
        <f t="shared" si="0"/>
        <v>0</v>
      </c>
      <c r="E14" s="77" t="s">
        <v>25</v>
      </c>
      <c r="F14" s="74">
        <v>20559</v>
      </c>
      <c r="G14" s="74">
        <v>20559</v>
      </c>
      <c r="H14" s="74">
        <f t="shared" si="1"/>
        <v>0</v>
      </c>
    </row>
    <row r="15" ht="23" customHeight="1" spans="1:8">
      <c r="A15" s="73" t="s">
        <v>26</v>
      </c>
      <c r="B15" s="76">
        <v>5430</v>
      </c>
      <c r="C15" s="76">
        <v>5430</v>
      </c>
      <c r="D15" s="74">
        <f t="shared" si="0"/>
        <v>0</v>
      </c>
      <c r="E15" s="77" t="s">
        <v>27</v>
      </c>
      <c r="F15" s="74">
        <v>1206</v>
      </c>
      <c r="G15" s="74">
        <v>1206</v>
      </c>
      <c r="H15" s="74">
        <f t="shared" si="1"/>
        <v>0</v>
      </c>
    </row>
    <row r="16" ht="23" customHeight="1" spans="1:8">
      <c r="A16" s="73" t="s">
        <v>28</v>
      </c>
      <c r="B16" s="76">
        <v>800</v>
      </c>
      <c r="C16" s="76">
        <v>800</v>
      </c>
      <c r="D16" s="74">
        <f t="shared" si="0"/>
        <v>0</v>
      </c>
      <c r="E16" s="77" t="s">
        <v>29</v>
      </c>
      <c r="F16" s="74">
        <v>21008</v>
      </c>
      <c r="G16" s="74">
        <f>21008-8703</f>
        <v>12305</v>
      </c>
      <c r="H16" s="74">
        <f t="shared" si="1"/>
        <v>-8703</v>
      </c>
    </row>
    <row r="17" ht="23" customHeight="1" spans="1:8">
      <c r="A17" s="73" t="s">
        <v>30</v>
      </c>
      <c r="B17" s="76">
        <v>860</v>
      </c>
      <c r="C17" s="76">
        <v>860</v>
      </c>
      <c r="D17" s="74">
        <f t="shared" si="0"/>
        <v>0</v>
      </c>
      <c r="E17" s="77" t="s">
        <v>31</v>
      </c>
      <c r="F17" s="74">
        <v>25784</v>
      </c>
      <c r="G17" s="74">
        <f>+F17+1439</f>
        <v>27223</v>
      </c>
      <c r="H17" s="74">
        <f t="shared" si="1"/>
        <v>1439</v>
      </c>
    </row>
    <row r="18" ht="23" customHeight="1" spans="1:8">
      <c r="A18" s="73" t="s">
        <v>32</v>
      </c>
      <c r="B18" s="76">
        <v>6520</v>
      </c>
      <c r="C18" s="76">
        <v>6520</v>
      </c>
      <c r="D18" s="74">
        <f t="shared" si="0"/>
        <v>0</v>
      </c>
      <c r="E18" s="77" t="s">
        <v>33</v>
      </c>
      <c r="F18" s="74">
        <v>2564</v>
      </c>
      <c r="G18" s="74">
        <f>+F18+18300</f>
        <v>20864</v>
      </c>
      <c r="H18" s="74">
        <f t="shared" si="1"/>
        <v>18300</v>
      </c>
    </row>
    <row r="19" ht="23" customHeight="1" spans="1:8">
      <c r="A19" s="73" t="s">
        <v>34</v>
      </c>
      <c r="B19" s="76"/>
      <c r="C19" s="76"/>
      <c r="D19" s="74">
        <f t="shared" si="0"/>
        <v>0</v>
      </c>
      <c r="E19" s="77" t="s">
        <v>35</v>
      </c>
      <c r="F19" s="74">
        <v>86</v>
      </c>
      <c r="G19" s="74">
        <v>86</v>
      </c>
      <c r="H19" s="74">
        <f t="shared" si="1"/>
        <v>0</v>
      </c>
    </row>
    <row r="20" ht="23" customHeight="1" spans="1:8">
      <c r="A20" s="78" t="s">
        <v>36</v>
      </c>
      <c r="B20" s="76">
        <v>107</v>
      </c>
      <c r="C20" s="76">
        <v>107</v>
      </c>
      <c r="D20" s="74">
        <f t="shared" si="0"/>
        <v>0</v>
      </c>
      <c r="E20" s="77" t="s">
        <v>37</v>
      </c>
      <c r="F20" s="74">
        <v>610</v>
      </c>
      <c r="G20" s="74">
        <v>610</v>
      </c>
      <c r="H20" s="74">
        <f t="shared" si="1"/>
        <v>0</v>
      </c>
    </row>
    <row r="21" ht="23" customHeight="1" spans="1:8">
      <c r="A21" s="73" t="s">
        <v>38</v>
      </c>
      <c r="B21" s="76"/>
      <c r="C21" s="76"/>
      <c r="D21" s="74">
        <f t="shared" si="0"/>
        <v>0</v>
      </c>
      <c r="E21" s="77" t="s">
        <v>39</v>
      </c>
      <c r="F21" s="74">
        <v>120</v>
      </c>
      <c r="G21" s="74">
        <v>120</v>
      </c>
      <c r="H21" s="74">
        <f t="shared" si="1"/>
        <v>0</v>
      </c>
    </row>
    <row r="22" ht="23" customHeight="1" spans="1:8">
      <c r="A22" s="79" t="s">
        <v>40</v>
      </c>
      <c r="B22" s="74">
        <f>SUM(B23:B30)</f>
        <v>42530</v>
      </c>
      <c r="C22" s="74">
        <f>SUM(C23:C30)</f>
        <v>42530</v>
      </c>
      <c r="D22" s="74">
        <f t="shared" si="0"/>
        <v>0</v>
      </c>
      <c r="E22" s="77" t="s">
        <v>41</v>
      </c>
      <c r="F22" s="74"/>
      <c r="G22" s="74"/>
      <c r="H22" s="74">
        <f t="shared" si="1"/>
        <v>0</v>
      </c>
    </row>
    <row r="23" ht="23" customHeight="1" spans="1:8">
      <c r="A23" s="73" t="s">
        <v>42</v>
      </c>
      <c r="B23" s="76">
        <v>3530</v>
      </c>
      <c r="C23" s="76">
        <v>3530</v>
      </c>
      <c r="D23" s="74">
        <f t="shared" si="0"/>
        <v>0</v>
      </c>
      <c r="E23" s="77" t="s">
        <v>43</v>
      </c>
      <c r="F23" s="74">
        <v>1155</v>
      </c>
      <c r="G23" s="74">
        <v>1155</v>
      </c>
      <c r="H23" s="74">
        <f t="shared" si="1"/>
        <v>0</v>
      </c>
    </row>
    <row r="24" ht="23" customHeight="1" spans="1:8">
      <c r="A24" s="73" t="s">
        <v>44</v>
      </c>
      <c r="B24" s="76">
        <v>20000</v>
      </c>
      <c r="C24" s="76">
        <v>20000</v>
      </c>
      <c r="D24" s="74">
        <f t="shared" si="0"/>
        <v>0</v>
      </c>
      <c r="E24" s="77" t="s">
        <v>45</v>
      </c>
      <c r="F24" s="74">
        <v>3461</v>
      </c>
      <c r="G24" s="74">
        <v>3461</v>
      </c>
      <c r="H24" s="74">
        <f t="shared" si="1"/>
        <v>0</v>
      </c>
    </row>
    <row r="25" ht="23" customHeight="1" spans="1:8">
      <c r="A25" s="73" t="s">
        <v>46</v>
      </c>
      <c r="B25" s="76">
        <v>10000</v>
      </c>
      <c r="C25" s="76">
        <v>10000</v>
      </c>
      <c r="D25" s="74">
        <f t="shared" si="0"/>
        <v>0</v>
      </c>
      <c r="E25" s="77" t="s">
        <v>47</v>
      </c>
      <c r="F25" s="74">
        <v>229</v>
      </c>
      <c r="G25" s="74">
        <v>229</v>
      </c>
      <c r="H25" s="74">
        <f t="shared" si="1"/>
        <v>0</v>
      </c>
    </row>
    <row r="26" ht="23" customHeight="1" spans="1:8">
      <c r="A26" s="73" t="s">
        <v>48</v>
      </c>
      <c r="B26" s="76"/>
      <c r="C26" s="76"/>
      <c r="D26" s="74">
        <f t="shared" si="0"/>
        <v>0</v>
      </c>
      <c r="E26" s="77" t="s">
        <v>49</v>
      </c>
      <c r="F26" s="74">
        <v>1621</v>
      </c>
      <c r="G26" s="74">
        <v>1621</v>
      </c>
      <c r="H26" s="74">
        <f t="shared" si="1"/>
        <v>0</v>
      </c>
    </row>
    <row r="27" ht="23" customHeight="1" spans="1:8">
      <c r="A27" s="73" t="s">
        <v>50</v>
      </c>
      <c r="B27" s="76">
        <v>9000</v>
      </c>
      <c r="C27" s="76">
        <v>9000</v>
      </c>
      <c r="D27" s="74">
        <f t="shared" si="0"/>
        <v>0</v>
      </c>
      <c r="E27" s="77" t="s">
        <v>51</v>
      </c>
      <c r="F27" s="74">
        <v>5750</v>
      </c>
      <c r="G27" s="74">
        <v>5750</v>
      </c>
      <c r="H27" s="74">
        <f t="shared" si="1"/>
        <v>0</v>
      </c>
    </row>
    <row r="28" ht="23" customHeight="1" spans="1:8">
      <c r="A28" s="73" t="s">
        <v>52</v>
      </c>
      <c r="B28" s="76"/>
      <c r="C28" s="76"/>
      <c r="D28" s="74">
        <f t="shared" si="0"/>
        <v>0</v>
      </c>
      <c r="E28" s="80" t="s">
        <v>53</v>
      </c>
      <c r="F28" s="74"/>
      <c r="G28" s="74"/>
      <c r="H28" s="74">
        <f t="shared" si="1"/>
        <v>0</v>
      </c>
    </row>
    <row r="29" ht="23" customHeight="1" spans="1:8">
      <c r="A29" s="73" t="s">
        <v>54</v>
      </c>
      <c r="B29" s="76"/>
      <c r="C29" s="76"/>
      <c r="D29" s="74">
        <f t="shared" si="0"/>
        <v>0</v>
      </c>
      <c r="E29" s="77" t="s">
        <v>55</v>
      </c>
      <c r="F29" s="74">
        <v>5907</v>
      </c>
      <c r="G29" s="74">
        <v>6417</v>
      </c>
      <c r="H29" s="74">
        <f t="shared" si="1"/>
        <v>510</v>
      </c>
    </row>
    <row r="30" ht="23" customHeight="1" spans="1:8">
      <c r="A30" s="73" t="s">
        <v>56</v>
      </c>
      <c r="B30" s="76"/>
      <c r="C30" s="76"/>
      <c r="D30" s="74">
        <f t="shared" si="0"/>
        <v>0</v>
      </c>
      <c r="E30" s="77" t="s">
        <v>57</v>
      </c>
      <c r="F30" s="76"/>
      <c r="G30" s="74"/>
      <c r="H30" s="74">
        <f t="shared" si="1"/>
        <v>0</v>
      </c>
    </row>
    <row r="31" ht="23" customHeight="1" spans="1:8">
      <c r="A31" s="73"/>
      <c r="B31" s="76"/>
      <c r="C31" s="76"/>
      <c r="D31" s="74">
        <f t="shared" si="0"/>
        <v>0</v>
      </c>
      <c r="E31" s="77" t="s">
        <v>58</v>
      </c>
      <c r="F31" s="76">
        <v>4664</v>
      </c>
      <c r="G31" s="74">
        <v>4664</v>
      </c>
      <c r="H31" s="74">
        <f t="shared" si="1"/>
        <v>0</v>
      </c>
    </row>
    <row r="32" ht="23" customHeight="1" spans="1:8">
      <c r="A32" s="73"/>
      <c r="B32" s="76"/>
      <c r="C32" s="76"/>
      <c r="D32" s="74">
        <f t="shared" si="0"/>
        <v>0</v>
      </c>
      <c r="E32" s="77"/>
      <c r="F32" s="76"/>
      <c r="G32" s="74">
        <v>0</v>
      </c>
      <c r="H32" s="74">
        <f t="shared" si="1"/>
        <v>0</v>
      </c>
    </row>
    <row r="33" ht="23" customHeight="1" spans="1:8">
      <c r="A33" s="81" t="s">
        <v>59</v>
      </c>
      <c r="B33" s="82">
        <f>+B6+B22</f>
        <v>93250</v>
      </c>
      <c r="C33" s="82">
        <f>+C6+C22</f>
        <v>93250</v>
      </c>
      <c r="D33" s="82">
        <f>+D6+D22</f>
        <v>0</v>
      </c>
      <c r="E33" s="82" t="s">
        <v>60</v>
      </c>
      <c r="F33" s="82">
        <f>SUM(F6:F31)</f>
        <v>253361</v>
      </c>
      <c r="G33" s="82">
        <f>SUM(G6:G31)</f>
        <v>265407</v>
      </c>
      <c r="H33" s="83">
        <f t="shared" si="1"/>
        <v>12046</v>
      </c>
    </row>
    <row r="34" ht="23" customHeight="1" spans="1:8">
      <c r="A34" s="84" t="s">
        <v>61</v>
      </c>
      <c r="B34" s="85">
        <f>SUM(B35:B40)</f>
        <v>191063</v>
      </c>
      <c r="C34" s="85">
        <f>SUM(C35:C40)</f>
        <v>204972</v>
      </c>
      <c r="D34" s="83">
        <f>+C34-B34</f>
        <v>13909</v>
      </c>
      <c r="E34" s="86" t="s">
        <v>62</v>
      </c>
      <c r="F34" s="82">
        <f>SUM(F35:F40)</f>
        <v>30952</v>
      </c>
      <c r="G34" s="82">
        <f>SUM(G35:G40)</f>
        <v>32815</v>
      </c>
      <c r="H34" s="74">
        <f t="shared" si="1"/>
        <v>1863</v>
      </c>
    </row>
    <row r="35" ht="23" customHeight="1" spans="1:8">
      <c r="A35" s="87" t="s">
        <v>63</v>
      </c>
      <c r="B35" s="88">
        <v>102374</v>
      </c>
      <c r="C35" s="88">
        <v>102374</v>
      </c>
      <c r="D35" s="74">
        <f t="shared" si="0"/>
        <v>0</v>
      </c>
      <c r="E35" s="89" t="s">
        <v>64</v>
      </c>
      <c r="F35" s="88"/>
      <c r="G35" s="88"/>
      <c r="H35" s="74">
        <f t="shared" si="1"/>
        <v>0</v>
      </c>
    </row>
    <row r="36" ht="23" customHeight="1" spans="1:8">
      <c r="A36" s="87" t="s">
        <v>65</v>
      </c>
      <c r="B36" s="90"/>
      <c r="C36" s="90"/>
      <c r="D36" s="74">
        <f t="shared" si="0"/>
        <v>0</v>
      </c>
      <c r="E36" s="91" t="s">
        <v>66</v>
      </c>
      <c r="F36" s="90"/>
      <c r="G36" s="90"/>
      <c r="H36" s="74">
        <f t="shared" si="1"/>
        <v>0</v>
      </c>
    </row>
    <row r="37" ht="23" customHeight="1" spans="1:8">
      <c r="A37" s="87" t="s">
        <v>67</v>
      </c>
      <c r="B37" s="88">
        <v>10000</v>
      </c>
      <c r="C37" s="88">
        <v>12375</v>
      </c>
      <c r="D37" s="74">
        <f t="shared" si="0"/>
        <v>2375</v>
      </c>
      <c r="E37" s="89" t="s">
        <v>68</v>
      </c>
      <c r="F37" s="90">
        <v>5300</v>
      </c>
      <c r="G37" s="90">
        <f>5298-510+2375</f>
        <v>7163</v>
      </c>
      <c r="H37" s="74">
        <f t="shared" si="1"/>
        <v>1863</v>
      </c>
    </row>
    <row r="38" ht="23" customHeight="1" spans="1:8">
      <c r="A38" s="87" t="s">
        <v>69</v>
      </c>
      <c r="B38" s="76">
        <v>41637</v>
      </c>
      <c r="C38" s="76">
        <v>41637</v>
      </c>
      <c r="D38" s="74">
        <f t="shared" si="0"/>
        <v>0</v>
      </c>
      <c r="E38" s="91" t="s">
        <v>70</v>
      </c>
      <c r="F38" s="76"/>
      <c r="G38" s="76"/>
      <c r="H38" s="74">
        <f t="shared" si="1"/>
        <v>0</v>
      </c>
    </row>
    <row r="39" ht="23" customHeight="1" spans="1:8">
      <c r="A39" s="87" t="s">
        <v>71</v>
      </c>
      <c r="B39" s="76"/>
      <c r="C39" s="76"/>
      <c r="D39" s="74">
        <f t="shared" si="0"/>
        <v>0</v>
      </c>
      <c r="E39" s="89" t="s">
        <v>72</v>
      </c>
      <c r="F39" s="76"/>
      <c r="G39" s="76"/>
      <c r="H39" s="74">
        <f t="shared" si="1"/>
        <v>0</v>
      </c>
    </row>
    <row r="40" ht="23" customHeight="1" spans="1:8">
      <c r="A40" s="87" t="s">
        <v>73</v>
      </c>
      <c r="B40" s="90">
        <v>37052</v>
      </c>
      <c r="C40" s="90">
        <v>48586</v>
      </c>
      <c r="D40" s="74">
        <f t="shared" si="0"/>
        <v>11534</v>
      </c>
      <c r="E40" s="89" t="s">
        <v>74</v>
      </c>
      <c r="F40" s="90">
        <v>25652</v>
      </c>
      <c r="G40" s="90">
        <v>25652</v>
      </c>
      <c r="H40" s="74">
        <f t="shared" si="1"/>
        <v>0</v>
      </c>
    </row>
    <row r="41" ht="23" customHeight="1" spans="1:8">
      <c r="A41" s="87"/>
      <c r="B41" s="90"/>
      <c r="C41" s="90"/>
      <c r="D41" s="74">
        <f t="shared" si="0"/>
        <v>0</v>
      </c>
      <c r="E41" s="77"/>
      <c r="F41" s="90"/>
      <c r="G41" s="90"/>
      <c r="H41" s="74">
        <f t="shared" si="1"/>
        <v>0</v>
      </c>
    </row>
    <row r="42" ht="23" customHeight="1" spans="1:8">
      <c r="A42" s="81" t="s">
        <v>75</v>
      </c>
      <c r="B42" s="82">
        <f>+B33+B34</f>
        <v>284313</v>
      </c>
      <c r="C42" s="82">
        <f>+C33+C34</f>
        <v>298222</v>
      </c>
      <c r="D42" s="82">
        <f>+D33+D34</f>
        <v>13909</v>
      </c>
      <c r="E42" s="82" t="s">
        <v>76</v>
      </c>
      <c r="F42" s="82">
        <f>+F33+F34</f>
        <v>284313</v>
      </c>
      <c r="G42" s="82">
        <f>+G33+G34</f>
        <v>298222</v>
      </c>
      <c r="H42" s="82">
        <f>+H33+H34</f>
        <v>13909</v>
      </c>
    </row>
    <row r="44" spans="1:4">
      <c r="A44" s="92"/>
      <c r="B44" s="93"/>
      <c r="C44" s="93"/>
      <c r="D44" s="93"/>
    </row>
    <row r="45" spans="1:4">
      <c r="A45" s="92"/>
      <c r="B45" s="93"/>
      <c r="C45" s="93"/>
      <c r="D45" s="93"/>
    </row>
    <row r="46" spans="1:4">
      <c r="A46" s="92"/>
      <c r="B46" s="93"/>
      <c r="C46" s="93"/>
      <c r="D46" s="93"/>
    </row>
    <row r="47" spans="1:4">
      <c r="A47" s="92"/>
      <c r="B47" s="93"/>
      <c r="C47" s="93"/>
      <c r="D47" s="93"/>
    </row>
    <row r="48" spans="1:4">
      <c r="A48" s="92"/>
      <c r="B48" s="93"/>
      <c r="C48" s="93"/>
      <c r="D48" s="93"/>
    </row>
    <row r="49" spans="1:4">
      <c r="A49" s="92"/>
      <c r="B49" s="93"/>
      <c r="C49" s="93"/>
      <c r="D49" s="93"/>
    </row>
    <row r="50" spans="1:4">
      <c r="A50" s="92"/>
      <c r="B50" s="93"/>
      <c r="C50" s="93"/>
      <c r="D50" s="93"/>
    </row>
    <row r="51" spans="1:4">
      <c r="A51" s="92"/>
      <c r="B51" s="93"/>
      <c r="C51" s="93"/>
      <c r="D51" s="93"/>
    </row>
    <row r="52" spans="1:4">
      <c r="A52" s="92"/>
      <c r="B52" s="93"/>
      <c r="C52" s="93"/>
      <c r="D52" s="93"/>
    </row>
    <row r="53" spans="1:4">
      <c r="A53" s="92"/>
      <c r="B53" s="93"/>
      <c r="C53" s="93"/>
      <c r="D53" s="93"/>
    </row>
    <row r="54" spans="1:4">
      <c r="A54" s="92"/>
      <c r="B54" s="93"/>
      <c r="C54" s="93"/>
      <c r="D54" s="93"/>
    </row>
    <row r="55" spans="1:4">
      <c r="A55" s="92"/>
      <c r="B55" s="93"/>
      <c r="C55" s="93"/>
      <c r="D55" s="93"/>
    </row>
    <row r="56" spans="1:4">
      <c r="A56" s="92"/>
      <c r="B56" s="93"/>
      <c r="C56" s="93"/>
      <c r="D56" s="93"/>
    </row>
    <row r="57" spans="1:4">
      <c r="A57" s="92"/>
      <c r="B57" s="93"/>
      <c r="C57" s="93"/>
      <c r="D57" s="93"/>
    </row>
    <row r="58" spans="1:4">
      <c r="A58" s="92"/>
      <c r="B58" s="93"/>
      <c r="C58" s="93"/>
      <c r="D58" s="93"/>
    </row>
    <row r="59" spans="1:4">
      <c r="A59" s="92"/>
      <c r="B59" s="93"/>
      <c r="C59" s="93"/>
      <c r="D59" s="93"/>
    </row>
    <row r="60" spans="1:4">
      <c r="A60" s="92"/>
      <c r="B60" s="93"/>
      <c r="C60" s="93"/>
      <c r="D60" s="93"/>
    </row>
    <row r="61" spans="1:4">
      <c r="A61" s="92"/>
      <c r="B61" s="93"/>
      <c r="C61" s="93"/>
      <c r="D61" s="93"/>
    </row>
    <row r="62" spans="1:4">
      <c r="A62" s="92"/>
      <c r="B62" s="93"/>
      <c r="C62" s="93"/>
      <c r="D62" s="93"/>
    </row>
    <row r="63" spans="1:4">
      <c r="A63" s="92"/>
      <c r="B63" s="93"/>
      <c r="C63" s="93"/>
      <c r="D63" s="93"/>
    </row>
    <row r="64" spans="1:4">
      <c r="A64" s="92"/>
      <c r="B64" s="93"/>
      <c r="C64" s="93"/>
      <c r="D64" s="93"/>
    </row>
    <row r="65" spans="1:4">
      <c r="A65" s="92"/>
      <c r="B65" s="93"/>
      <c r="C65" s="93"/>
      <c r="D65" s="93"/>
    </row>
    <row r="66" spans="1:4">
      <c r="A66" s="92"/>
      <c r="B66" s="93"/>
      <c r="C66" s="93"/>
      <c r="D66" s="93"/>
    </row>
    <row r="67" spans="1:4">
      <c r="A67" s="92"/>
      <c r="B67" s="93"/>
      <c r="C67" s="93"/>
      <c r="D67" s="93"/>
    </row>
    <row r="68" spans="1:4">
      <c r="A68" s="92"/>
      <c r="B68" s="93"/>
      <c r="C68" s="93"/>
      <c r="D68" s="93"/>
    </row>
    <row r="69" spans="1:4">
      <c r="A69" s="92"/>
      <c r="B69" s="93"/>
      <c r="C69" s="93"/>
      <c r="D69" s="93"/>
    </row>
    <row r="70" spans="1:4">
      <c r="A70" s="92"/>
      <c r="B70" s="93"/>
      <c r="C70" s="93"/>
      <c r="D70" s="93"/>
    </row>
    <row r="71" spans="1:4">
      <c r="A71" s="92"/>
      <c r="B71" s="93"/>
      <c r="C71" s="93"/>
      <c r="D71" s="93"/>
    </row>
    <row r="72" spans="1:4">
      <c r="A72" s="92"/>
      <c r="B72" s="93"/>
      <c r="C72" s="93"/>
      <c r="D72" s="93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48031496062992" right="0.433070866141732" top="0.94488188976378" bottom="0.984251968503937" header="0.511811023622047" footer="0.511811023622047"/>
  <pageSetup paperSize="9" scale="65" orientation="portrait" blackAndWhite="1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</sheetPr>
  <dimension ref="A1:D12"/>
  <sheetViews>
    <sheetView topLeftCell="A7" workbookViewId="0">
      <selection activeCell="C22" sqref="C22"/>
    </sheetView>
  </sheetViews>
  <sheetFormatPr defaultColWidth="9" defaultRowHeight="14.25" outlineLevelCol="3"/>
  <cols>
    <col min="1" max="1" width="5.875" style="5" customWidth="1"/>
    <col min="2" max="2" width="20.875" style="6" customWidth="1"/>
    <col min="3" max="3" width="38.5" style="5" customWidth="1"/>
    <col min="4" max="4" width="11.375" style="5" customWidth="1"/>
  </cols>
  <sheetData>
    <row r="1" ht="27" customHeight="1" spans="1:2">
      <c r="A1" s="7" t="s">
        <v>77</v>
      </c>
      <c r="B1" s="7"/>
    </row>
    <row r="2" s="1" customFormat="1" ht="35.1" customHeight="1" spans="1:4">
      <c r="A2" s="59" t="s">
        <v>78</v>
      </c>
      <c r="B2" s="59"/>
      <c r="C2" s="59"/>
      <c r="D2" s="59"/>
    </row>
    <row r="3" s="1" customFormat="1" ht="24" customHeight="1" spans="1:4">
      <c r="A3" s="9"/>
      <c r="B3" s="10"/>
      <c r="C3" s="11" t="s">
        <v>2</v>
      </c>
      <c r="D3" s="12"/>
    </row>
    <row r="4" s="2" customFormat="1" ht="35" customHeight="1" spans="1:4">
      <c r="A4" s="13" t="s">
        <v>79</v>
      </c>
      <c r="B4" s="14" t="s">
        <v>80</v>
      </c>
      <c r="C4" s="15" t="s">
        <v>81</v>
      </c>
      <c r="D4" s="16" t="s">
        <v>82</v>
      </c>
    </row>
    <row r="5" s="1" customFormat="1" ht="35" customHeight="1" spans="1:4">
      <c r="A5" s="60">
        <v>1</v>
      </c>
      <c r="B5" s="18" t="s">
        <v>83</v>
      </c>
      <c r="C5" s="19" t="s">
        <v>84</v>
      </c>
      <c r="D5" s="61">
        <v>5800</v>
      </c>
    </row>
    <row r="6" s="1" customFormat="1" ht="35" customHeight="1" spans="1:4">
      <c r="A6" s="60">
        <v>2</v>
      </c>
      <c r="B6" s="18" t="s">
        <v>83</v>
      </c>
      <c r="C6" s="19" t="s">
        <v>85</v>
      </c>
      <c r="D6" s="61">
        <v>9000</v>
      </c>
    </row>
    <row r="7" s="1" customFormat="1" ht="35" customHeight="1" spans="1:4">
      <c r="A7" s="60">
        <v>3</v>
      </c>
      <c r="B7" s="18" t="s">
        <v>86</v>
      </c>
      <c r="C7" s="19" t="s">
        <v>87</v>
      </c>
      <c r="D7" s="61">
        <v>2697</v>
      </c>
    </row>
    <row r="8" s="1" customFormat="1" ht="35" customHeight="1" spans="1:4">
      <c r="A8" s="60">
        <v>4</v>
      </c>
      <c r="B8" s="18" t="s">
        <v>83</v>
      </c>
      <c r="C8" s="19" t="s">
        <v>88</v>
      </c>
      <c r="D8" s="61">
        <v>3500</v>
      </c>
    </row>
    <row r="9" s="1" customFormat="1" ht="35" customHeight="1" spans="1:4">
      <c r="A9" s="60">
        <v>5</v>
      </c>
      <c r="B9" s="18" t="s">
        <v>89</v>
      </c>
      <c r="C9" s="19" t="s">
        <v>90</v>
      </c>
      <c r="D9" s="61">
        <v>500</v>
      </c>
    </row>
    <row r="10" s="1" customFormat="1" ht="35" customHeight="1" spans="1:4">
      <c r="A10" s="60">
        <v>6</v>
      </c>
      <c r="B10" s="18" t="s">
        <v>91</v>
      </c>
      <c r="C10" s="19" t="s">
        <v>92</v>
      </c>
      <c r="D10" s="61">
        <v>1028</v>
      </c>
    </row>
    <row r="11" s="1" customFormat="1" ht="35" customHeight="1" spans="1:4">
      <c r="A11" s="60">
        <v>7</v>
      </c>
      <c r="B11" s="18" t="s">
        <v>91</v>
      </c>
      <c r="C11" s="19" t="s">
        <v>93</v>
      </c>
      <c r="D11" s="61">
        <v>411</v>
      </c>
    </row>
    <row r="12" s="4" customFormat="1" ht="35" customHeight="1" spans="1:4">
      <c r="A12" s="22" t="s">
        <v>94</v>
      </c>
      <c r="B12" s="22"/>
      <c r="C12" s="22"/>
      <c r="D12" s="22">
        <f>SUM(D5:D11)</f>
        <v>22936</v>
      </c>
    </row>
  </sheetData>
  <mergeCells count="3">
    <mergeCell ref="A1:B1"/>
    <mergeCell ref="A2:D2"/>
    <mergeCell ref="A12:C12"/>
  </mergeCells>
  <printOptions horizontalCentered="1"/>
  <pageMargins left="0.748031496062992" right="0.748031496062992" top="1.37795275590551" bottom="0.984251968503937" header="0.511811023622047" footer="0.511811023622047"/>
  <pageSetup paperSize="9" firstPageNumber="2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0"/>
  <sheetViews>
    <sheetView showZeros="0" topLeftCell="A24" workbookViewId="0">
      <selection activeCell="K11" sqref="K11"/>
    </sheetView>
  </sheetViews>
  <sheetFormatPr defaultColWidth="9" defaultRowHeight="14.25"/>
  <cols>
    <col min="1" max="1" width="37.375" style="26" customWidth="1"/>
    <col min="2" max="4" width="10.625" style="27" customWidth="1"/>
    <col min="5" max="5" width="29" style="26" customWidth="1"/>
    <col min="6" max="8" width="10.625" style="27" customWidth="1"/>
    <col min="9" max="14" width="9" style="26"/>
    <col min="15" max="15" width="9.125" style="26" customWidth="1"/>
    <col min="16" max="252" width="9" style="26"/>
    <col min="253" max="16384" width="9" style="28"/>
  </cols>
  <sheetData>
    <row r="1" ht="20.25" spans="1:16384">
      <c r="A1" s="29" t="s">
        <v>95</v>
      </c>
      <c r="B1" s="30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  <c r="XEP1" s="32"/>
      <c r="XEQ1" s="32"/>
      <c r="XER1" s="32"/>
      <c r="XES1" s="32"/>
      <c r="XET1" s="32"/>
      <c r="XEU1" s="32"/>
      <c r="XEV1" s="32"/>
      <c r="XEW1" s="32"/>
      <c r="XEX1" s="32"/>
      <c r="XEY1" s="32"/>
      <c r="XEZ1" s="32"/>
      <c r="XFA1" s="32"/>
      <c r="XFB1" s="32"/>
      <c r="XFC1" s="32"/>
      <c r="XFD1" s="32"/>
    </row>
    <row r="2" ht="36" customHeight="1" spans="1:8">
      <c r="A2" s="33" t="s">
        <v>96</v>
      </c>
      <c r="B2" s="33"/>
      <c r="C2" s="33"/>
      <c r="D2" s="33"/>
      <c r="E2" s="33"/>
      <c r="F2" s="33"/>
      <c r="G2" s="33"/>
      <c r="H2" s="33"/>
    </row>
    <row r="3" ht="22.5" customHeight="1" spans="1:8">
      <c r="A3" s="34"/>
      <c r="B3" s="35"/>
      <c r="C3" s="35"/>
      <c r="D3" s="35"/>
      <c r="E3" s="36"/>
      <c r="F3" s="37"/>
      <c r="G3" s="37" t="s">
        <v>2</v>
      </c>
      <c r="H3" s="37"/>
    </row>
    <row r="4" s="23" customFormat="1" ht="19.5" customHeight="1" spans="1:8">
      <c r="A4" s="38" t="s">
        <v>3</v>
      </c>
      <c r="B4" s="39" t="s">
        <v>4</v>
      </c>
      <c r="C4" s="39" t="s">
        <v>5</v>
      </c>
      <c r="D4" s="40" t="s">
        <v>6</v>
      </c>
      <c r="E4" s="41" t="s">
        <v>7</v>
      </c>
      <c r="F4" s="39" t="s">
        <v>4</v>
      </c>
      <c r="G4" s="39" t="s">
        <v>5</v>
      </c>
      <c r="H4" s="40" t="s">
        <v>6</v>
      </c>
    </row>
    <row r="5" s="23" customFormat="1" ht="19.5" customHeight="1" spans="1:8">
      <c r="A5" s="42"/>
      <c r="B5" s="43"/>
      <c r="C5" s="43"/>
      <c r="D5" s="43"/>
      <c r="E5" s="44"/>
      <c r="F5" s="43"/>
      <c r="G5" s="43"/>
      <c r="H5" s="43"/>
    </row>
    <row r="6" s="24" customFormat="1" ht="24" customHeight="1" spans="1:8">
      <c r="A6" s="45" t="s">
        <v>97</v>
      </c>
      <c r="B6" s="46"/>
      <c r="C6" s="46"/>
      <c r="D6" s="46">
        <f>+C6-B6</f>
        <v>0</v>
      </c>
      <c r="E6" s="47" t="s">
        <v>98</v>
      </c>
      <c r="F6" s="48"/>
      <c r="G6" s="48"/>
      <c r="H6" s="48">
        <f>+G6-F6</f>
        <v>0</v>
      </c>
    </row>
    <row r="7" s="24" customFormat="1" ht="24" customHeight="1" spans="1:8">
      <c r="A7" s="45" t="s">
        <v>99</v>
      </c>
      <c r="B7" s="46"/>
      <c r="C7" s="46"/>
      <c r="D7" s="46">
        <f t="shared" ref="D7:D33" si="0">+C7-B7</f>
        <v>0</v>
      </c>
      <c r="E7" s="47" t="s">
        <v>100</v>
      </c>
      <c r="F7" s="49"/>
      <c r="G7" s="49"/>
      <c r="H7" s="48">
        <f t="shared" ref="H7:H33" si="1">+G7-F7</f>
        <v>0</v>
      </c>
    </row>
    <row r="8" s="24" customFormat="1" ht="24" customHeight="1" spans="1:9">
      <c r="A8" s="45" t="s">
        <v>101</v>
      </c>
      <c r="B8" s="46"/>
      <c r="C8" s="46"/>
      <c r="D8" s="46">
        <f t="shared" si="0"/>
        <v>0</v>
      </c>
      <c r="E8" s="47" t="s">
        <v>102</v>
      </c>
      <c r="F8" s="49"/>
      <c r="G8" s="49"/>
      <c r="H8" s="48">
        <f t="shared" si="1"/>
        <v>0</v>
      </c>
      <c r="I8" s="58"/>
    </row>
    <row r="9" s="24" customFormat="1" ht="24" customHeight="1" spans="1:8">
      <c r="A9" s="45" t="s">
        <v>103</v>
      </c>
      <c r="B9" s="46"/>
      <c r="C9" s="46"/>
      <c r="D9" s="46">
        <f t="shared" si="0"/>
        <v>0</v>
      </c>
      <c r="E9" s="47" t="s">
        <v>104</v>
      </c>
      <c r="F9" s="49"/>
      <c r="G9" s="49"/>
      <c r="H9" s="48">
        <f t="shared" si="1"/>
        <v>0</v>
      </c>
    </row>
    <row r="10" s="24" customFormat="1" ht="24" customHeight="1" spans="1:8">
      <c r="A10" s="45" t="s">
        <v>105</v>
      </c>
      <c r="B10" s="46"/>
      <c r="C10" s="46"/>
      <c r="D10" s="46">
        <f t="shared" si="0"/>
        <v>0</v>
      </c>
      <c r="E10" s="47" t="s">
        <v>106</v>
      </c>
      <c r="F10" s="49">
        <v>145078</v>
      </c>
      <c r="G10" s="49">
        <v>194069</v>
      </c>
      <c r="H10" s="48">
        <f t="shared" si="1"/>
        <v>48991</v>
      </c>
    </row>
    <row r="11" s="24" customFormat="1" ht="24" customHeight="1" spans="1:8">
      <c r="A11" s="45" t="s">
        <v>107</v>
      </c>
      <c r="B11" s="46"/>
      <c r="C11" s="46"/>
      <c r="D11" s="46">
        <f t="shared" si="0"/>
        <v>0</v>
      </c>
      <c r="E11" s="47" t="s">
        <v>108</v>
      </c>
      <c r="F11" s="49"/>
      <c r="G11" s="49"/>
      <c r="H11" s="48">
        <f t="shared" si="1"/>
        <v>0</v>
      </c>
    </row>
    <row r="12" s="24" customFormat="1" ht="24" customHeight="1" spans="1:8">
      <c r="A12" s="45" t="s">
        <v>109</v>
      </c>
      <c r="B12" s="46">
        <v>102542</v>
      </c>
      <c r="C12" s="46">
        <v>102542</v>
      </c>
      <c r="D12" s="46">
        <f t="shared" si="0"/>
        <v>0</v>
      </c>
      <c r="E12" s="47" t="s">
        <v>110</v>
      </c>
      <c r="F12" s="49"/>
      <c r="G12" s="49"/>
      <c r="H12" s="48">
        <f t="shared" si="1"/>
        <v>0</v>
      </c>
    </row>
    <row r="13" s="24" customFormat="1" ht="24" customHeight="1" spans="1:8">
      <c r="A13" s="45" t="s">
        <v>111</v>
      </c>
      <c r="B13" s="46"/>
      <c r="C13" s="46"/>
      <c r="D13" s="46">
        <f t="shared" si="0"/>
        <v>0</v>
      </c>
      <c r="E13" s="47" t="s">
        <v>112</v>
      </c>
      <c r="F13" s="49"/>
      <c r="G13" s="49"/>
      <c r="H13" s="48">
        <f t="shared" si="1"/>
        <v>0</v>
      </c>
    </row>
    <row r="14" s="24" customFormat="1" ht="24" customHeight="1" spans="1:8">
      <c r="A14" s="45" t="s">
        <v>113</v>
      </c>
      <c r="B14" s="46">
        <v>522</v>
      </c>
      <c r="C14" s="46">
        <v>522</v>
      </c>
      <c r="D14" s="46">
        <f t="shared" si="0"/>
        <v>0</v>
      </c>
      <c r="E14" s="47" t="s">
        <v>114</v>
      </c>
      <c r="F14" s="49"/>
      <c r="G14" s="49"/>
      <c r="H14" s="48">
        <f t="shared" si="1"/>
        <v>0</v>
      </c>
    </row>
    <row r="15" s="24" customFormat="1" ht="24" customHeight="1" spans="1:8">
      <c r="A15" s="45" t="s">
        <v>115</v>
      </c>
      <c r="B15" s="46">
        <v>900</v>
      </c>
      <c r="C15" s="46">
        <v>900</v>
      </c>
      <c r="D15" s="46">
        <f t="shared" si="0"/>
        <v>0</v>
      </c>
      <c r="E15" s="47" t="s">
        <v>116</v>
      </c>
      <c r="F15" s="49">
        <v>317</v>
      </c>
      <c r="G15" s="49">
        <v>317</v>
      </c>
      <c r="H15" s="48">
        <f t="shared" si="1"/>
        <v>0</v>
      </c>
    </row>
    <row r="16" s="24" customFormat="1" ht="24" customHeight="1" spans="1:8">
      <c r="A16" s="45" t="s">
        <v>117</v>
      </c>
      <c r="B16" s="46"/>
      <c r="C16" s="46"/>
      <c r="D16" s="46">
        <f t="shared" si="0"/>
        <v>0</v>
      </c>
      <c r="E16" s="47" t="s">
        <v>118</v>
      </c>
      <c r="F16" s="49">
        <v>7438</v>
      </c>
      <c r="G16" s="49">
        <v>9138</v>
      </c>
      <c r="H16" s="48">
        <f t="shared" si="1"/>
        <v>1700</v>
      </c>
    </row>
    <row r="17" s="24" customFormat="1" ht="24" customHeight="1" spans="1:8">
      <c r="A17" s="45" t="s">
        <v>119</v>
      </c>
      <c r="B17" s="46"/>
      <c r="C17" s="46"/>
      <c r="D17" s="46">
        <f t="shared" si="0"/>
        <v>0</v>
      </c>
      <c r="E17" s="47" t="s">
        <v>120</v>
      </c>
      <c r="F17" s="46"/>
      <c r="G17" s="46"/>
      <c r="H17" s="48">
        <f t="shared" si="1"/>
        <v>0</v>
      </c>
    </row>
    <row r="18" s="25" customFormat="1" ht="24" customHeight="1" spans="1:8">
      <c r="A18" s="45" t="s">
        <v>121</v>
      </c>
      <c r="B18" s="46"/>
      <c r="C18" s="46"/>
      <c r="D18" s="46">
        <f t="shared" si="0"/>
        <v>0</v>
      </c>
      <c r="E18" s="47" t="s">
        <v>122</v>
      </c>
      <c r="F18" s="46"/>
      <c r="G18" s="46"/>
      <c r="H18" s="48">
        <f t="shared" si="1"/>
        <v>0</v>
      </c>
    </row>
    <row r="19" s="24" customFormat="1" ht="24" customHeight="1" spans="1:8">
      <c r="A19" s="45" t="s">
        <v>123</v>
      </c>
      <c r="B19" s="46"/>
      <c r="C19" s="50"/>
      <c r="D19" s="46">
        <f t="shared" si="0"/>
        <v>0</v>
      </c>
      <c r="E19" s="47"/>
      <c r="F19" s="46"/>
      <c r="G19" s="46"/>
      <c r="H19" s="48">
        <f t="shared" si="1"/>
        <v>0</v>
      </c>
    </row>
    <row r="20" s="24" customFormat="1" ht="24" customHeight="1" spans="1:8">
      <c r="A20" s="45" t="s">
        <v>36</v>
      </c>
      <c r="B20" s="46"/>
      <c r="C20" s="46"/>
      <c r="D20" s="46">
        <f t="shared" si="0"/>
        <v>0</v>
      </c>
      <c r="E20" s="47"/>
      <c r="F20" s="46"/>
      <c r="G20" s="46"/>
      <c r="H20" s="48">
        <f t="shared" si="1"/>
        <v>0</v>
      </c>
    </row>
    <row r="21" s="24" customFormat="1" ht="24" customHeight="1" spans="1:8">
      <c r="A21" s="45" t="s">
        <v>124</v>
      </c>
      <c r="B21" s="46"/>
      <c r="C21" s="46"/>
      <c r="D21" s="46">
        <f t="shared" si="0"/>
        <v>0</v>
      </c>
      <c r="E21" s="47"/>
      <c r="F21" s="46"/>
      <c r="G21" s="46"/>
      <c r="H21" s="48">
        <f t="shared" si="1"/>
        <v>0</v>
      </c>
    </row>
    <row r="22" s="24" customFormat="1" ht="24" customHeight="1" spans="1:8">
      <c r="A22" s="45" t="s">
        <v>125</v>
      </c>
      <c r="B22" s="46"/>
      <c r="C22" s="46"/>
      <c r="D22" s="46">
        <f t="shared" si="0"/>
        <v>0</v>
      </c>
      <c r="E22" s="47"/>
      <c r="F22" s="46"/>
      <c r="G22" s="46"/>
      <c r="H22" s="48">
        <f t="shared" si="1"/>
        <v>0</v>
      </c>
    </row>
    <row r="23" s="24" customFormat="1" ht="24" customHeight="1" spans="1:8">
      <c r="A23" s="45"/>
      <c r="B23" s="46"/>
      <c r="C23" s="46"/>
      <c r="D23" s="46">
        <f t="shared" si="0"/>
        <v>0</v>
      </c>
      <c r="E23" s="47"/>
      <c r="F23" s="46"/>
      <c r="G23" s="46"/>
      <c r="H23" s="48">
        <f t="shared" si="1"/>
        <v>0</v>
      </c>
    </row>
    <row r="24" s="24" customFormat="1" ht="24" customHeight="1" spans="1:8">
      <c r="A24" s="45"/>
      <c r="B24" s="46"/>
      <c r="C24" s="46"/>
      <c r="D24" s="46">
        <f t="shared" si="0"/>
        <v>0</v>
      </c>
      <c r="E24" s="47"/>
      <c r="F24" s="46"/>
      <c r="G24" s="46"/>
      <c r="H24" s="48">
        <f t="shared" si="1"/>
        <v>0</v>
      </c>
    </row>
    <row r="25" s="24" customFormat="1" ht="24" customHeight="1" spans="1:8">
      <c r="A25" s="51" t="s">
        <v>126</v>
      </c>
      <c r="B25" s="52">
        <f>SUM(B6:B22)</f>
        <v>103964</v>
      </c>
      <c r="C25" s="52">
        <f>SUM(C6:C22)</f>
        <v>103964</v>
      </c>
      <c r="D25" s="52">
        <f>SUM(D6:D22)</f>
        <v>0</v>
      </c>
      <c r="E25" s="53" t="s">
        <v>127</v>
      </c>
      <c r="F25" s="52">
        <f>SUM(F6:F18)</f>
        <v>152833</v>
      </c>
      <c r="G25" s="52">
        <f>SUM(G6:G18)</f>
        <v>203524</v>
      </c>
      <c r="H25" s="54">
        <f t="shared" si="1"/>
        <v>50691</v>
      </c>
    </row>
    <row r="26" s="24" customFormat="1" ht="24" customHeight="1" spans="1:8">
      <c r="A26" s="55" t="s">
        <v>61</v>
      </c>
      <c r="B26" s="52">
        <f>SUM(B27:B31)</f>
        <v>65800</v>
      </c>
      <c r="C26" s="52">
        <f>SUM(C27:C31)</f>
        <v>116819</v>
      </c>
      <c r="D26" s="52">
        <f>SUM(D27:D31)</f>
        <v>51019</v>
      </c>
      <c r="E26" s="56" t="s">
        <v>62</v>
      </c>
      <c r="F26" s="52">
        <f>SUM(F27:F31)</f>
        <v>16931</v>
      </c>
      <c r="G26" s="52">
        <f>SUM(G27:G31)</f>
        <v>17259</v>
      </c>
      <c r="H26" s="48">
        <f t="shared" si="1"/>
        <v>328</v>
      </c>
    </row>
    <row r="27" s="25" customFormat="1" ht="24" customHeight="1" spans="1:8">
      <c r="A27" s="45" t="s">
        <v>128</v>
      </c>
      <c r="B27" s="49">
        <v>2000</v>
      </c>
      <c r="C27" s="49">
        <v>2000</v>
      </c>
      <c r="D27" s="46">
        <f t="shared" si="0"/>
        <v>0</v>
      </c>
      <c r="E27" s="47" t="s">
        <v>129</v>
      </c>
      <c r="F27" s="49">
        <v>2051</v>
      </c>
      <c r="G27" s="49">
        <v>2051</v>
      </c>
      <c r="H27" s="48">
        <f t="shared" si="1"/>
        <v>0</v>
      </c>
    </row>
    <row r="28" s="24" customFormat="1" ht="24" customHeight="1" spans="1:8">
      <c r="A28" s="45" t="s">
        <v>130</v>
      </c>
      <c r="B28" s="46"/>
      <c r="C28" s="46"/>
      <c r="D28" s="46">
        <f t="shared" si="0"/>
        <v>0</v>
      </c>
      <c r="E28" s="47" t="s">
        <v>131</v>
      </c>
      <c r="F28" s="46"/>
      <c r="G28" s="46"/>
      <c r="H28" s="48">
        <f t="shared" si="1"/>
        <v>0</v>
      </c>
    </row>
    <row r="29" ht="24" customHeight="1" spans="1:8">
      <c r="A29" s="45" t="s">
        <v>67</v>
      </c>
      <c r="B29" s="46">
        <v>2900</v>
      </c>
      <c r="C29" s="46">
        <v>4194</v>
      </c>
      <c r="D29" s="46">
        <f t="shared" si="0"/>
        <v>1294</v>
      </c>
      <c r="E29" s="47" t="s">
        <v>68</v>
      </c>
      <c r="F29" s="46">
        <v>5427</v>
      </c>
      <c r="G29" s="46">
        <f>5427+734-1701+1295</f>
        <v>5755</v>
      </c>
      <c r="H29" s="48">
        <f t="shared" si="1"/>
        <v>328</v>
      </c>
    </row>
    <row r="30" ht="24" customHeight="1" spans="1:8">
      <c r="A30" s="45" t="s">
        <v>69</v>
      </c>
      <c r="B30" s="46"/>
      <c r="C30" s="46"/>
      <c r="D30" s="46">
        <f t="shared" si="0"/>
        <v>0</v>
      </c>
      <c r="E30" s="47" t="s">
        <v>70</v>
      </c>
      <c r="F30" s="46"/>
      <c r="G30" s="46"/>
      <c r="H30" s="48">
        <f t="shared" si="1"/>
        <v>0</v>
      </c>
    </row>
    <row r="31" ht="24" customHeight="1" spans="1:8">
      <c r="A31" s="45" t="s">
        <v>132</v>
      </c>
      <c r="B31" s="46">
        <v>60900</v>
      </c>
      <c r="C31" s="46">
        <v>110625</v>
      </c>
      <c r="D31" s="46">
        <f t="shared" si="0"/>
        <v>49725</v>
      </c>
      <c r="E31" s="47" t="s">
        <v>133</v>
      </c>
      <c r="F31" s="46">
        <v>9453</v>
      </c>
      <c r="G31" s="46">
        <v>9453</v>
      </c>
      <c r="H31" s="48">
        <f t="shared" si="1"/>
        <v>0</v>
      </c>
    </row>
    <row r="32" ht="24" customHeight="1" spans="1:8">
      <c r="A32" s="45"/>
      <c r="B32" s="46"/>
      <c r="C32" s="46"/>
      <c r="D32" s="46">
        <f t="shared" si="0"/>
        <v>0</v>
      </c>
      <c r="E32" s="57" t="s">
        <v>134</v>
      </c>
      <c r="F32" s="46"/>
      <c r="G32" s="46"/>
      <c r="H32" s="48">
        <f t="shared" si="1"/>
        <v>0</v>
      </c>
    </row>
    <row r="33" ht="24" customHeight="1" spans="1:8">
      <c r="A33" s="51" t="s">
        <v>135</v>
      </c>
      <c r="B33" s="52">
        <f>+B25+B26</f>
        <v>169764</v>
      </c>
      <c r="C33" s="52">
        <f>+C25+C26</f>
        <v>220783</v>
      </c>
      <c r="D33" s="52">
        <f>+D25+D26</f>
        <v>51019</v>
      </c>
      <c r="E33" s="53" t="s">
        <v>136</v>
      </c>
      <c r="F33" s="52">
        <f>+F25+F26</f>
        <v>169764</v>
      </c>
      <c r="G33" s="52">
        <f>+G25+G26</f>
        <v>220783</v>
      </c>
      <c r="H33" s="54">
        <f t="shared" si="1"/>
        <v>51019</v>
      </c>
    </row>
    <row r="34" ht="18" customHeight="1"/>
    <row r="35" ht="18" customHeight="1" spans="7:7">
      <c r="G35" s="27">
        <v>0</v>
      </c>
    </row>
    <row r="36" ht="18" customHeight="1" spans="7:7">
      <c r="G36" s="27">
        <f>+G33-C33</f>
        <v>0</v>
      </c>
    </row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51388888888889" right="0.590277777777778" top="0.790972222222222" bottom="0.590277777777778" header="0.161111111111111" footer="0.979861111111111"/>
  <pageSetup paperSize="9" scale="63" orientation="portrait" blackAndWhite="1" useFirstPageNumber="1" errors="blank"/>
  <headerFooter alignWithMargins="0"/>
  <ignoredErrors>
    <ignoredError sqref="D6:D3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</sheetPr>
  <dimension ref="A1:D17"/>
  <sheetViews>
    <sheetView tabSelected="1" workbookViewId="0">
      <selection activeCell="C23" sqref="C23"/>
    </sheetView>
  </sheetViews>
  <sheetFormatPr defaultColWidth="9" defaultRowHeight="14.25" outlineLevelCol="3"/>
  <cols>
    <col min="1" max="1" width="5.875" style="5" customWidth="1"/>
    <col min="2" max="2" width="18.25" style="6" customWidth="1"/>
    <col min="3" max="3" width="44.625" style="5" customWidth="1"/>
    <col min="4" max="4" width="9.625" style="5" customWidth="1"/>
  </cols>
  <sheetData>
    <row r="1" ht="22.5" customHeight="1" spans="1:2">
      <c r="A1" s="7" t="s">
        <v>137</v>
      </c>
      <c r="B1" s="7"/>
    </row>
    <row r="2" ht="46.5" customHeight="1" spans="1:4">
      <c r="A2" s="8" t="s">
        <v>138</v>
      </c>
      <c r="B2" s="8"/>
      <c r="C2" s="8"/>
      <c r="D2" s="8"/>
    </row>
    <row r="3" s="1" customFormat="1" ht="23.1" customHeight="1" spans="1:4">
      <c r="A3" s="9"/>
      <c r="B3" s="10"/>
      <c r="C3" s="11" t="s">
        <v>2</v>
      </c>
      <c r="D3" s="12"/>
    </row>
    <row r="4" s="2" customFormat="1" ht="20.1" customHeight="1" spans="1:4">
      <c r="A4" s="13" t="s">
        <v>79</v>
      </c>
      <c r="B4" s="14" t="s">
        <v>80</v>
      </c>
      <c r="C4" s="15" t="s">
        <v>81</v>
      </c>
      <c r="D4" s="16" t="s">
        <v>82</v>
      </c>
    </row>
    <row r="5" s="2" customFormat="1" ht="20.1" customHeight="1" spans="1:4">
      <c r="A5" s="13"/>
      <c r="B5" s="14"/>
      <c r="C5" s="15"/>
      <c r="D5" s="16"/>
    </row>
    <row r="6" s="3" customFormat="1" ht="39.95" customHeight="1" spans="1:4">
      <c r="A6" s="17">
        <v>1</v>
      </c>
      <c r="B6" s="18" t="s">
        <v>86</v>
      </c>
      <c r="C6" s="19" t="s">
        <v>139</v>
      </c>
      <c r="D6" s="20">
        <v>3291</v>
      </c>
    </row>
    <row r="7" s="3" customFormat="1" ht="39.95" customHeight="1" spans="1:4">
      <c r="A7" s="17">
        <v>2</v>
      </c>
      <c r="B7" s="18" t="s">
        <v>86</v>
      </c>
      <c r="C7" s="19" t="s">
        <v>140</v>
      </c>
      <c r="D7" s="20">
        <v>1600</v>
      </c>
    </row>
    <row r="8" s="3" customFormat="1" ht="39.95" customHeight="1" spans="1:4">
      <c r="A8" s="17">
        <v>3</v>
      </c>
      <c r="B8" s="18" t="s">
        <v>86</v>
      </c>
      <c r="C8" s="19" t="s">
        <v>141</v>
      </c>
      <c r="D8" s="20">
        <v>10000</v>
      </c>
    </row>
    <row r="9" s="3" customFormat="1" ht="39.95" customHeight="1" spans="1:4">
      <c r="A9" s="17">
        <v>4</v>
      </c>
      <c r="B9" s="18" t="s">
        <v>86</v>
      </c>
      <c r="C9" s="19" t="s">
        <v>142</v>
      </c>
      <c r="D9" s="20">
        <v>3000</v>
      </c>
    </row>
    <row r="10" s="3" customFormat="1" ht="39.95" customHeight="1" spans="1:4">
      <c r="A10" s="17">
        <v>5</v>
      </c>
      <c r="B10" s="18" t="s">
        <v>86</v>
      </c>
      <c r="C10" s="19" t="s">
        <v>143</v>
      </c>
      <c r="D10" s="20">
        <v>5000</v>
      </c>
    </row>
    <row r="11" s="3" customFormat="1" ht="39.95" customHeight="1" spans="1:4">
      <c r="A11" s="17">
        <v>6</v>
      </c>
      <c r="B11" s="18" t="s">
        <v>86</v>
      </c>
      <c r="C11" s="19" t="s">
        <v>144</v>
      </c>
      <c r="D11" s="20">
        <v>9000</v>
      </c>
    </row>
    <row r="12" s="3" customFormat="1" ht="39.95" customHeight="1" spans="1:4">
      <c r="A12" s="17">
        <v>7</v>
      </c>
      <c r="B12" s="18" t="s">
        <v>86</v>
      </c>
      <c r="C12" s="19" t="s">
        <v>145</v>
      </c>
      <c r="D12" s="21">
        <v>10000</v>
      </c>
    </row>
    <row r="13" s="3" customFormat="1" ht="39.95" customHeight="1" spans="1:4">
      <c r="A13" s="17">
        <v>8</v>
      </c>
      <c r="B13" s="18" t="s">
        <v>86</v>
      </c>
      <c r="C13" s="19" t="s">
        <v>146</v>
      </c>
      <c r="D13" s="20">
        <v>23000</v>
      </c>
    </row>
    <row r="14" s="3" customFormat="1" ht="39.95" customHeight="1" spans="1:4">
      <c r="A14" s="17">
        <v>9</v>
      </c>
      <c r="B14" s="18" t="s">
        <v>86</v>
      </c>
      <c r="C14" s="19" t="s">
        <v>147</v>
      </c>
      <c r="D14" s="20">
        <v>16000</v>
      </c>
    </row>
    <row r="15" s="3" customFormat="1" ht="39.95" customHeight="1" spans="1:4">
      <c r="A15" s="17">
        <v>10</v>
      </c>
      <c r="B15" s="18" t="s">
        <v>86</v>
      </c>
      <c r="C15" s="19" t="s">
        <v>148</v>
      </c>
      <c r="D15" s="20">
        <v>4000</v>
      </c>
    </row>
    <row r="16" s="3" customFormat="1" ht="39.95" customHeight="1" spans="1:4">
      <c r="A16" s="17">
        <v>11</v>
      </c>
      <c r="B16" s="18" t="s">
        <v>86</v>
      </c>
      <c r="C16" s="19" t="s">
        <v>149</v>
      </c>
      <c r="D16" s="20">
        <v>25000</v>
      </c>
    </row>
    <row r="17" s="4" customFormat="1" ht="39.95" customHeight="1" spans="1:4">
      <c r="A17" s="13" t="s">
        <v>94</v>
      </c>
      <c r="B17" s="13"/>
      <c r="C17" s="13"/>
      <c r="D17" s="22">
        <f>SUM(D6:D16)</f>
        <v>109891</v>
      </c>
    </row>
  </sheetData>
  <mergeCells count="7">
    <mergeCell ref="A1:B1"/>
    <mergeCell ref="A2:D2"/>
    <mergeCell ref="A17:C17"/>
    <mergeCell ref="A4:A5"/>
    <mergeCell ref="B4:B5"/>
    <mergeCell ref="C4:C5"/>
    <mergeCell ref="D4:D5"/>
  </mergeCells>
  <printOptions horizontalCentered="1"/>
  <pageMargins left="0.748031496062992" right="0.748031496062992" top="1.37795275590551" bottom="0.984251968503937" header="0.511811023622047" footer="0.511811023622047"/>
  <pageSetup paperSize="9" firstPageNumber="4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县级一般公共预算</vt:lpstr>
      <vt:lpstr>新增一般地方政府债券资金</vt:lpstr>
      <vt:lpstr>县级基金预算</vt:lpstr>
      <vt:lpstr>新增专项地方政府债券资金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陈涛</cp:lastModifiedBy>
  <dcterms:created xsi:type="dcterms:W3CDTF">2020-10-21T03:14:00Z</dcterms:created>
  <cp:lastPrinted>2021-12-14T02:00:00Z</cp:lastPrinted>
  <dcterms:modified xsi:type="dcterms:W3CDTF">2022-12-14T03:00:32Z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8C1CF376C8CE449FBA8CBF1F5E272A39</vt:lpwstr>
  </property>
</Properties>
</file>